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827D9196-3586-4C52-9CE0-14CA5A34B569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9" l="1"/>
  <c r="J39" i="9" s="1"/>
  <c r="I36" i="9"/>
  <c r="I39" i="9" s="1"/>
  <c r="J32" i="9"/>
  <c r="J31" i="9"/>
  <c r="J30" i="9"/>
  <c r="J26" i="9"/>
  <c r="K26" i="9" s="1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33" i="9" l="1"/>
  <c r="D42" i="9" s="1"/>
  <c r="K19" i="9"/>
  <c r="J27" i="9"/>
  <c r="D43" i="9"/>
  <c r="D41" i="9" l="1"/>
  <c r="D50" i="9" s="1"/>
  <c r="D51" i="9" s="1"/>
  <c r="K18" i="9"/>
  <c r="K25" i="9"/>
  <c r="K24" i="9"/>
  <c r="K8" i="9"/>
  <c r="K16" i="9"/>
  <c r="D44" i="9"/>
  <c r="K23" i="9"/>
  <c r="K14" i="9"/>
  <c r="K20" i="9"/>
  <c r="K12" i="9"/>
  <c r="K11" i="9"/>
  <c r="K22" i="9"/>
  <c r="K17" i="9"/>
  <c r="K13" i="9"/>
  <c r="K10" i="9"/>
  <c r="J46" i="9"/>
  <c r="I49" i="9" s="1"/>
  <c r="K9" i="9"/>
  <c r="K21" i="9"/>
  <c r="K15" i="9"/>
</calcChain>
</file>

<file path=xl/sharedStrings.xml><?xml version="1.0" encoding="utf-8"?>
<sst xmlns="http://schemas.openxmlformats.org/spreadsheetml/2006/main" count="101" uniqueCount="58">
  <si>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</si>
  <si>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</si>
  <si>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</si>
  <si>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</si>
  <si>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</si>
  <si>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</si>
  <si>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</si>
  <si>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</si>
  <si>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</si>
  <si>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</si>
  <si>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</si>
  <si>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</si>
  <si>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</si>
  <si>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</si>
  <si>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</si>
  <si>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</si>
  <si>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</si>
  <si>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</si>
  <si>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</si>
  <si>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</si>
  <si>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</si>
  <si>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</si>
  <si>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</si>
  <si>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</si>
  <si>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</si>
  <si>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</si>
  <si>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</si>
  <si>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</si>
  <si>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</si>
  <si>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</si>
  <si>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</si>
  <si>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</si>
  <si>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</si>
  <si>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</si>
  <si>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</si>
  <si>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</si>
  <si>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brandy </t>
  </si>
  <si>
    <t xml:space="preserve">cebolla </t>
  </si>
  <si>
    <t xml:space="preserve">zanahoria </t>
  </si>
  <si>
    <t xml:space="preserve">puerros </t>
  </si>
  <si>
    <t>kg</t>
  </si>
  <si>
    <t xml:space="preserve">hellmann's original </t>
  </si>
  <si>
    <t xml:space="preserve">migas de bonito del norte en conserva </t>
  </si>
  <si>
    <t xml:space="preserve">patata monalisa </t>
  </si>
  <si>
    <t xml:space="preserve">huevo cocido </t>
  </si>
  <si>
    <t xml:space="preserve">zanahorias </t>
  </si>
  <si>
    <t xml:space="preserve">aceitunas verdes </t>
  </si>
  <si>
    <t>pepinillo</t>
  </si>
  <si>
    <t xml:space="preserve">rabo de toro </t>
  </si>
  <si>
    <t xml:space="preserve">apio </t>
  </si>
  <si>
    <t xml:space="preserve">vino tinto mencía </t>
  </si>
  <si>
    <t xml:space="preserve">knorr profesional fondo de carne </t>
  </si>
  <si>
    <t xml:space="preserve">pasta wanton </t>
  </si>
  <si>
    <t xml:space="preserve">maizena harina fina de maiz </t>
  </si>
  <si>
    <t>l</t>
  </si>
  <si>
    <t xml:space="preserve">tarta de zanahoria frigo </t>
  </si>
  <si>
    <t xml:space="preserve">micuit de foie </t>
  </si>
  <si>
    <t>NOMBRE RECETA MENÚ 9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</si>
</sst>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2" fontId="10" fillId="7" borderId="2" xfId="0" applyNumberFormat="1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48</xdr:row>
      <xdr:rowOff>88900</xdr:rowOff>
    </xdr:from>
    <xdr:to>
      <xdr:col>7</xdr:col>
      <xdr:colOff>476277</xdr:colOff>
      <xdr:row>48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D149DBA7-5A0B-4812-A00E-F134DDBE17F8}"/>
            </a:ext>
          </a:extLst>
        </xdr:cNvPr>
        <xdr:cNvCxnSpPr/>
      </xdr:nvCxnSpPr>
      <xdr:spPr>
        <a:xfrm flipV="1">
          <a:off x="4394200" y="150558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46</xdr:row>
      <xdr:rowOff>88900</xdr:rowOff>
    </xdr:from>
    <xdr:to>
      <xdr:col>9</xdr:col>
      <xdr:colOff>381000</xdr:colOff>
      <xdr:row>47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67451106-35A5-4C81-8A35-3A5C966B8EF1}"/>
            </a:ext>
          </a:extLst>
        </xdr:cNvPr>
        <xdr:cNvCxnSpPr/>
      </xdr:nvCxnSpPr>
      <xdr:spPr>
        <a:xfrm>
          <a:off x="8661400" y="14503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28574</xdr:colOff>
      <xdr:row>51</xdr:row>
      <xdr:rowOff>119744</xdr:rowOff>
    </xdr:from>
    <xdr:to>
      <xdr:col>11</xdr:col>
      <xdr:colOff>130174</xdr:colOff>
      <xdr:row>53</xdr:row>
      <xdr:rowOff>39006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D27A92A0-35EB-41DA-811D-18D3D3EC0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12602" y="13356772"/>
          <a:ext cx="2561772" cy="1138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D8EA-6E5C-4DED-B55B-5A1D12369E44}">
  <dimension ref="A1:CF57"/>
  <sheetViews>
    <sheetView tabSelected="1" zoomScale="50" zoomScaleNormal="50" workbookViewId="0">
      <selection activeCell="R37" sqref="R37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1" ht="44.25" customHeight="1" x14ac:dyDescent="0.45">
      <c r="A1" s="74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6" t="s">
        <v>57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8" customHeight="1" x14ac:dyDescent="0.45">
      <c r="A4" s="62" t="s">
        <v>5</v>
      </c>
      <c r="B4" s="21">
        <v>1</v>
      </c>
      <c r="C4" s="9"/>
      <c r="D4" s="62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8" t="s">
        <v>7</v>
      </c>
      <c r="H6" s="77"/>
      <c r="I6" s="77"/>
      <c r="J6" s="11"/>
      <c r="K6" s="13"/>
    </row>
    <row r="7" spans="1:11" ht="49.5" customHeight="1" x14ac:dyDescent="0.45">
      <c r="A7" s="92" t="s">
        <v>8</v>
      </c>
      <c r="B7" s="77"/>
      <c r="C7" s="77"/>
      <c r="D7" s="63" t="s">
        <v>9</v>
      </c>
      <c r="E7" s="63" t="s">
        <v>11</v>
      </c>
      <c r="F7" s="43" t="s">
        <v>10</v>
      </c>
      <c r="G7" s="44" t="s">
        <v>9</v>
      </c>
      <c r="H7" s="44" t="s">
        <v>11</v>
      </c>
      <c r="I7" s="60" t="s">
        <v>12</v>
      </c>
      <c r="J7" s="47" t="s">
        <v>13</v>
      </c>
      <c r="K7" s="48" t="s">
        <v>14</v>
      </c>
    </row>
    <row r="8" spans="1:11" ht="18" customHeight="1" x14ac:dyDescent="0.45">
      <c r="A8" s="105" t="s">
        <v>41</v>
      </c>
      <c r="B8" s="105"/>
      <c r="C8" s="105"/>
      <c r="D8" s="65">
        <v>0.96</v>
      </c>
      <c r="E8" s="64" t="s">
        <v>40</v>
      </c>
      <c r="F8" s="24">
        <v>0</v>
      </c>
      <c r="G8" s="25">
        <v>1</v>
      </c>
      <c r="H8" s="25" t="s">
        <v>2</v>
      </c>
      <c r="I8" s="25">
        <v>3.2</v>
      </c>
      <c r="J8" s="26">
        <f t="shared" ref="J8:J26" si="0">((D8*I8)/G8)*(1+(F8/100))</f>
        <v>3.0720000000000001</v>
      </c>
      <c r="K8" s="27">
        <f>(J8*100)/J27</f>
        <v>5.3149156741569152</v>
      </c>
    </row>
    <row r="9" spans="1:11" ht="18" customHeight="1" x14ac:dyDescent="0.45">
      <c r="A9" s="105" t="s">
        <v>42</v>
      </c>
      <c r="B9" s="105"/>
      <c r="C9" s="105"/>
      <c r="D9" s="24">
        <v>1.2</v>
      </c>
      <c r="E9" s="28" t="s">
        <v>2</v>
      </c>
      <c r="F9" s="24">
        <v>0</v>
      </c>
      <c r="G9" s="25">
        <v>1</v>
      </c>
      <c r="H9" s="25" t="s">
        <v>2</v>
      </c>
      <c r="I9" s="25">
        <v>12</v>
      </c>
      <c r="J9" s="26">
        <f t="shared" si="0"/>
        <v>14.399999999999999</v>
      </c>
      <c r="K9" s="27">
        <f>(J9*100)/J27</f>
        <v>24.913667222610538</v>
      </c>
    </row>
    <row r="10" spans="1:11" ht="18" customHeight="1" x14ac:dyDescent="0.45">
      <c r="A10" s="105" t="s">
        <v>43</v>
      </c>
      <c r="B10" s="105"/>
      <c r="C10" s="105"/>
      <c r="D10" s="24">
        <v>0.84</v>
      </c>
      <c r="E10" s="28" t="s">
        <v>2</v>
      </c>
      <c r="F10" s="24">
        <v>0</v>
      </c>
      <c r="G10" s="25">
        <v>1</v>
      </c>
      <c r="H10" s="25" t="s">
        <v>2</v>
      </c>
      <c r="I10" s="25">
        <v>4</v>
      </c>
      <c r="J10" s="26">
        <f t="shared" si="0"/>
        <v>3.36</v>
      </c>
      <c r="K10" s="27">
        <f>(J10*100)/J27</f>
        <v>5.8131890186091262</v>
      </c>
    </row>
    <row r="11" spans="1:11" ht="18" customHeight="1" x14ac:dyDescent="0.45">
      <c r="A11" s="105" t="s">
        <v>44</v>
      </c>
      <c r="B11" s="105"/>
      <c r="C11" s="105"/>
      <c r="D11" s="24">
        <v>0.6</v>
      </c>
      <c r="E11" s="28" t="s">
        <v>2</v>
      </c>
      <c r="F11" s="24">
        <v>0</v>
      </c>
      <c r="G11" s="25">
        <v>1</v>
      </c>
      <c r="H11" s="25" t="s">
        <v>2</v>
      </c>
      <c r="I11" s="25">
        <v>0.12</v>
      </c>
      <c r="J11" s="26">
        <f t="shared" si="0"/>
        <v>7.1999999999999995E-2</v>
      </c>
      <c r="K11" s="27">
        <f>(J11*100)/J27</f>
        <v>0.12456833611305269</v>
      </c>
    </row>
    <row r="12" spans="1:11" ht="18" customHeight="1" x14ac:dyDescent="0.45">
      <c r="A12" s="105" t="s">
        <v>45</v>
      </c>
      <c r="B12" s="105"/>
      <c r="C12" s="105"/>
      <c r="D12" s="24">
        <v>0.3</v>
      </c>
      <c r="E12" s="28" t="s">
        <v>2</v>
      </c>
      <c r="F12" s="24">
        <v>0</v>
      </c>
      <c r="G12" s="25">
        <v>1</v>
      </c>
      <c r="H12" s="25" t="s">
        <v>2</v>
      </c>
      <c r="I12" s="25">
        <v>2.2999999999999998</v>
      </c>
      <c r="J12" s="26">
        <f>((D12*I12)/G12)*(1+(F12/100))</f>
        <v>0.69</v>
      </c>
      <c r="K12" s="27">
        <f>(J12*100)/J27</f>
        <v>1.1937798877500885</v>
      </c>
    </row>
    <row r="13" spans="1:11" s="5" customFormat="1" ht="18" customHeight="1" x14ac:dyDescent="0.45">
      <c r="A13" s="105" t="s">
        <v>46</v>
      </c>
      <c r="B13" s="105"/>
      <c r="C13" s="105"/>
      <c r="D13" s="28">
        <v>0.24</v>
      </c>
      <c r="E13" s="28" t="s">
        <v>35</v>
      </c>
      <c r="F13" s="28">
        <v>0</v>
      </c>
      <c r="G13" s="25">
        <v>1</v>
      </c>
      <c r="H13" s="25" t="s">
        <v>2</v>
      </c>
      <c r="I13" s="25">
        <v>10</v>
      </c>
      <c r="J13" s="26">
        <f t="shared" si="0"/>
        <v>2.4</v>
      </c>
      <c r="K13" s="27">
        <f>(J13*100)/J27</f>
        <v>4.15227787043509</v>
      </c>
    </row>
    <row r="14" spans="1:11" ht="18" customHeight="1" x14ac:dyDescent="0.45">
      <c r="A14" s="109" t="s">
        <v>47</v>
      </c>
      <c r="B14" s="109"/>
      <c r="C14" s="109"/>
      <c r="D14" s="24">
        <v>0.12</v>
      </c>
      <c r="E14" s="28" t="s">
        <v>2</v>
      </c>
      <c r="F14" s="24">
        <v>0</v>
      </c>
      <c r="G14" s="25">
        <v>1</v>
      </c>
      <c r="H14" s="25" t="s">
        <v>2</v>
      </c>
      <c r="I14" s="25">
        <v>6.13</v>
      </c>
      <c r="J14" s="26">
        <f t="shared" si="0"/>
        <v>0.73559999999999992</v>
      </c>
      <c r="K14" s="27">
        <f>(J14*100)/J27</f>
        <v>1.2726731672883549</v>
      </c>
    </row>
    <row r="15" spans="1:11" ht="18" customHeight="1" x14ac:dyDescent="0.45">
      <c r="A15" s="105" t="s">
        <v>48</v>
      </c>
      <c r="B15" s="105"/>
      <c r="C15" s="105"/>
      <c r="D15" s="24">
        <v>0.6</v>
      </c>
      <c r="E15" s="28" t="s">
        <v>2</v>
      </c>
      <c r="F15" s="24">
        <v>0</v>
      </c>
      <c r="G15" s="25">
        <v>1</v>
      </c>
      <c r="H15" s="25" t="s">
        <v>2</v>
      </c>
      <c r="I15" s="25">
        <v>13</v>
      </c>
      <c r="J15" s="26">
        <f t="shared" si="0"/>
        <v>7.8</v>
      </c>
      <c r="K15" s="27">
        <f>(J15*100)/J27</f>
        <v>13.494903078914042</v>
      </c>
    </row>
    <row r="16" spans="1:11" ht="18" customHeight="1" x14ac:dyDescent="0.45">
      <c r="A16" s="105" t="s">
        <v>37</v>
      </c>
      <c r="B16" s="105"/>
      <c r="C16" s="105"/>
      <c r="D16" s="24">
        <v>0.2</v>
      </c>
      <c r="E16" s="28" t="s">
        <v>2</v>
      </c>
      <c r="F16" s="24">
        <v>0</v>
      </c>
      <c r="G16" s="25">
        <v>1</v>
      </c>
      <c r="H16" s="25" t="s">
        <v>2</v>
      </c>
      <c r="I16" s="25">
        <v>1.3</v>
      </c>
      <c r="J16" s="26">
        <f t="shared" si="0"/>
        <v>0.26</v>
      </c>
      <c r="K16" s="27">
        <f>(J16*100)/J27</f>
        <v>0.44983010263046808</v>
      </c>
    </row>
    <row r="17" spans="1:84" ht="18" customHeight="1" x14ac:dyDescent="0.45">
      <c r="A17" s="105" t="s">
        <v>39</v>
      </c>
      <c r="B17" s="105"/>
      <c r="C17" s="105"/>
      <c r="D17" s="24">
        <v>0.2</v>
      </c>
      <c r="E17" s="28" t="s">
        <v>2</v>
      </c>
      <c r="F17" s="24">
        <v>0</v>
      </c>
      <c r="G17" s="25">
        <v>1</v>
      </c>
      <c r="H17" s="25" t="s">
        <v>2</v>
      </c>
      <c r="I17" s="25">
        <v>3.5</v>
      </c>
      <c r="J17" s="26">
        <f t="shared" si="0"/>
        <v>0.70000000000000007</v>
      </c>
      <c r="K17" s="27">
        <f>(J17*100)/J27</f>
        <v>1.2110810455435679</v>
      </c>
    </row>
    <row r="18" spans="1:84" ht="18" customHeight="1" x14ac:dyDescent="0.45">
      <c r="A18" s="105" t="s">
        <v>38</v>
      </c>
      <c r="B18" s="105"/>
      <c r="C18" s="105"/>
      <c r="D18" s="24">
        <v>0.1</v>
      </c>
      <c r="E18" s="28" t="s">
        <v>2</v>
      </c>
      <c r="F18" s="24">
        <v>0</v>
      </c>
      <c r="G18" s="25">
        <v>1</v>
      </c>
      <c r="H18" s="25" t="s">
        <v>2</v>
      </c>
      <c r="I18" s="25">
        <v>2.2999999999999998</v>
      </c>
      <c r="J18" s="26">
        <f t="shared" si="0"/>
        <v>0.22999999999999998</v>
      </c>
      <c r="K18" s="27">
        <f>(J18*100)/J27</f>
        <v>0.39792662925002947</v>
      </c>
      <c r="N18" s="23"/>
    </row>
    <row r="19" spans="1:84" ht="18" customHeight="1" x14ac:dyDescent="0.45">
      <c r="A19" s="105" t="s">
        <v>49</v>
      </c>
      <c r="B19" s="105"/>
      <c r="C19" s="105"/>
      <c r="D19" s="24">
        <v>0.1</v>
      </c>
      <c r="E19" s="28" t="s">
        <v>2</v>
      </c>
      <c r="F19" s="24">
        <v>0</v>
      </c>
      <c r="G19" s="25">
        <v>1</v>
      </c>
      <c r="H19" s="25" t="s">
        <v>2</v>
      </c>
      <c r="I19" s="25">
        <v>6.5</v>
      </c>
      <c r="J19" s="26">
        <f t="shared" si="0"/>
        <v>0.65</v>
      </c>
      <c r="K19" s="27">
        <f>(J19*100)/J27</f>
        <v>1.1245752565761702</v>
      </c>
    </row>
    <row r="20" spans="1:84" ht="18" customHeight="1" x14ac:dyDescent="0.45">
      <c r="A20" s="105" t="s">
        <v>50</v>
      </c>
      <c r="B20" s="105"/>
      <c r="C20" s="105"/>
      <c r="D20" s="24">
        <v>0.2</v>
      </c>
      <c r="E20" s="28" t="s">
        <v>2</v>
      </c>
      <c r="F20" s="24">
        <v>0</v>
      </c>
      <c r="G20" s="25">
        <v>1</v>
      </c>
      <c r="H20" s="25" t="s">
        <v>2</v>
      </c>
      <c r="I20" s="25">
        <v>1.45</v>
      </c>
      <c r="J20" s="26">
        <f t="shared" si="0"/>
        <v>0.28999999999999998</v>
      </c>
      <c r="K20" s="27">
        <f>(J20*100)/J27</f>
        <v>0.50173357601090662</v>
      </c>
    </row>
    <row r="21" spans="1:84" ht="18" customHeight="1" x14ac:dyDescent="0.45">
      <c r="A21" s="105" t="s">
        <v>36</v>
      </c>
      <c r="B21" s="105"/>
      <c r="C21" s="105"/>
      <c r="D21" s="24">
        <v>0.05</v>
      </c>
      <c r="E21" s="28" t="s">
        <v>2</v>
      </c>
      <c r="F21" s="24">
        <v>0</v>
      </c>
      <c r="G21" s="25">
        <v>1</v>
      </c>
      <c r="H21" s="25" t="s">
        <v>2</v>
      </c>
      <c r="I21" s="25">
        <v>8</v>
      </c>
      <c r="J21" s="26">
        <f t="shared" si="0"/>
        <v>0.4</v>
      </c>
      <c r="K21" s="27">
        <f>(J21*100)/J27</f>
        <v>0.69204631173918174</v>
      </c>
    </row>
    <row r="22" spans="1:84" ht="18" customHeight="1" x14ac:dyDescent="0.45">
      <c r="A22" s="105" t="s">
        <v>51</v>
      </c>
      <c r="B22" s="105"/>
      <c r="C22" s="105"/>
      <c r="D22" s="24">
        <v>1</v>
      </c>
      <c r="E22" s="64" t="s">
        <v>54</v>
      </c>
      <c r="F22" s="24">
        <v>0</v>
      </c>
      <c r="G22" s="25">
        <v>1</v>
      </c>
      <c r="H22" s="25" t="s">
        <v>2</v>
      </c>
      <c r="I22" s="25">
        <v>10.56</v>
      </c>
      <c r="J22" s="26">
        <f t="shared" si="0"/>
        <v>10.56</v>
      </c>
      <c r="K22" s="27">
        <f>(J22*100)/J27</f>
        <v>18.270022629914397</v>
      </c>
    </row>
    <row r="23" spans="1:84" ht="18" customHeight="1" x14ac:dyDescent="0.45">
      <c r="A23" s="105" t="s">
        <v>52</v>
      </c>
      <c r="B23" s="105"/>
      <c r="C23" s="105"/>
      <c r="D23" s="24">
        <v>0.02</v>
      </c>
      <c r="E23" s="28" t="s">
        <v>2</v>
      </c>
      <c r="F23" s="24">
        <v>0</v>
      </c>
      <c r="G23" s="25">
        <v>1</v>
      </c>
      <c r="H23" s="25" t="s">
        <v>2</v>
      </c>
      <c r="I23" s="25">
        <v>4</v>
      </c>
      <c r="J23" s="29">
        <f t="shared" si="0"/>
        <v>0.08</v>
      </c>
      <c r="K23" s="27">
        <f>(J23*100)/J27</f>
        <v>0.13840926234783635</v>
      </c>
    </row>
    <row r="24" spans="1:84" ht="18" customHeight="1" x14ac:dyDescent="0.45">
      <c r="A24" s="105" t="s">
        <v>53</v>
      </c>
      <c r="B24" s="105"/>
      <c r="C24" s="105"/>
      <c r="D24" s="24">
        <v>0.02</v>
      </c>
      <c r="E24" s="28" t="s">
        <v>2</v>
      </c>
      <c r="F24" s="24">
        <v>0</v>
      </c>
      <c r="G24" s="25">
        <v>1</v>
      </c>
      <c r="H24" s="25" t="s">
        <v>2</v>
      </c>
      <c r="I24" s="25">
        <v>5</v>
      </c>
      <c r="J24" s="29">
        <f t="shared" si="0"/>
        <v>0.1</v>
      </c>
      <c r="K24" s="27">
        <f>(J24*100)/J27</f>
        <v>0.17301157793479544</v>
      </c>
    </row>
    <row r="25" spans="1:84" ht="18" customHeight="1" x14ac:dyDescent="0.45">
      <c r="A25" s="105" t="s">
        <v>56</v>
      </c>
      <c r="B25" s="105"/>
      <c r="C25" s="105"/>
      <c r="D25" s="24">
        <v>0.2</v>
      </c>
      <c r="E25" s="28" t="s">
        <v>2</v>
      </c>
      <c r="F25" s="24">
        <v>0</v>
      </c>
      <c r="G25" s="25">
        <v>1</v>
      </c>
      <c r="H25" s="25" t="s">
        <v>2</v>
      </c>
      <c r="I25" s="25">
        <v>60</v>
      </c>
      <c r="J25" s="29">
        <f t="shared" si="0"/>
        <v>12</v>
      </c>
      <c r="K25" s="27">
        <f>(J25*100)/J27</f>
        <v>20.761389352175449</v>
      </c>
    </row>
    <row r="26" spans="1:84" s="69" customFormat="1" ht="18" customHeight="1" x14ac:dyDescent="0.45">
      <c r="A26" s="110" t="s">
        <v>55</v>
      </c>
      <c r="B26" s="110"/>
      <c r="C26" s="110"/>
      <c r="D26" s="66"/>
      <c r="E26" s="66" t="s">
        <v>2</v>
      </c>
      <c r="F26" s="66">
        <v>0</v>
      </c>
      <c r="G26" s="66">
        <v>1</v>
      </c>
      <c r="H26" s="66" t="s">
        <v>2</v>
      </c>
      <c r="I26" s="66">
        <v>0</v>
      </c>
      <c r="J26" s="67">
        <f t="shared" si="0"/>
        <v>0</v>
      </c>
      <c r="K26" s="68" t="e">
        <f>(J26*100)/#REF!</f>
        <v>#REF!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</row>
    <row r="27" spans="1:84" ht="20.149999999999999" customHeight="1" x14ac:dyDescent="0.45">
      <c r="A27" s="84" t="s">
        <v>15</v>
      </c>
      <c r="B27" s="85"/>
      <c r="C27" s="85"/>
      <c r="D27" s="86"/>
      <c r="E27" s="86"/>
      <c r="F27" s="86"/>
      <c r="G27" s="86"/>
      <c r="H27" s="86"/>
      <c r="I27" s="86"/>
      <c r="J27" s="51">
        <f>SUM(J8:J26)</f>
        <v>57.799599999999991</v>
      </c>
      <c r="K27" s="13"/>
    </row>
    <row r="28" spans="1:84" ht="18" customHeight="1" x14ac:dyDescent="0.45">
      <c r="A28" s="9"/>
      <c r="B28" s="9"/>
      <c r="C28" s="9"/>
      <c r="D28" s="9"/>
      <c r="E28" s="9"/>
      <c r="F28" s="9"/>
      <c r="G28" s="10"/>
      <c r="H28" s="10"/>
      <c r="I28" s="10"/>
      <c r="J28" s="11"/>
      <c r="K28" s="13"/>
    </row>
    <row r="29" spans="1:84" s="6" customFormat="1" ht="33.75" customHeight="1" x14ac:dyDescent="0.45">
      <c r="A29" s="87" t="s">
        <v>16</v>
      </c>
      <c r="B29" s="88"/>
      <c r="C29" s="88"/>
      <c r="D29" s="63" t="s">
        <v>9</v>
      </c>
      <c r="E29" s="63" t="s">
        <v>11</v>
      </c>
      <c r="F29" s="43" t="s">
        <v>10</v>
      </c>
      <c r="G29" s="44" t="s">
        <v>9</v>
      </c>
      <c r="H29" s="44" t="s">
        <v>11</v>
      </c>
      <c r="I29" s="44" t="s">
        <v>12</v>
      </c>
      <c r="J29" s="45" t="s">
        <v>17</v>
      </c>
      <c r="K29" s="14"/>
    </row>
    <row r="30" spans="1:84" s="7" customFormat="1" ht="18" customHeight="1" x14ac:dyDescent="0.45">
      <c r="A30" s="73" t="s">
        <v>0</v>
      </c>
      <c r="B30" s="73"/>
      <c r="C30" s="73"/>
      <c r="D30" s="36">
        <v>2</v>
      </c>
      <c r="E30" s="36"/>
      <c r="F30" s="36">
        <v>0</v>
      </c>
      <c r="G30" s="25">
        <v>1</v>
      </c>
      <c r="H30" s="25"/>
      <c r="I30" s="25">
        <v>0.3</v>
      </c>
      <c r="J30" s="37">
        <f>((D30*I30)/G30)*(1+(F30/100))</f>
        <v>0.6</v>
      </c>
      <c r="K30" s="15"/>
    </row>
    <row r="31" spans="1:84" s="7" customFormat="1" ht="18" customHeight="1" x14ac:dyDescent="0.45">
      <c r="A31" s="73"/>
      <c r="B31" s="73"/>
      <c r="C31" s="73"/>
      <c r="D31" s="36">
        <v>0</v>
      </c>
      <c r="E31" s="36"/>
      <c r="F31" s="36">
        <v>0</v>
      </c>
      <c r="G31" s="25">
        <v>1</v>
      </c>
      <c r="H31" s="25"/>
      <c r="I31" s="25">
        <v>0</v>
      </c>
      <c r="J31" s="37">
        <f>((D31*I31)/G31)*(1+(F31/100))</f>
        <v>0</v>
      </c>
      <c r="K31" s="15"/>
    </row>
    <row r="32" spans="1:84" s="7" customFormat="1" ht="18" customHeight="1" x14ac:dyDescent="0.45">
      <c r="A32" s="104"/>
      <c r="B32" s="104"/>
      <c r="C32" s="104"/>
      <c r="D32" s="52">
        <v>0</v>
      </c>
      <c r="E32" s="52"/>
      <c r="F32" s="52">
        <v>0</v>
      </c>
      <c r="G32" s="49">
        <v>1</v>
      </c>
      <c r="H32" s="49"/>
      <c r="I32" s="49">
        <v>0</v>
      </c>
      <c r="J32" s="53">
        <f>((D32*I32)/G32)*(1+(F32/100))</f>
        <v>0</v>
      </c>
      <c r="K32" s="15"/>
    </row>
    <row r="33" spans="1:11" ht="18" customHeight="1" x14ac:dyDescent="0.45">
      <c r="A33" s="87" t="s">
        <v>18</v>
      </c>
      <c r="B33" s="88"/>
      <c r="C33" s="88"/>
      <c r="D33" s="89"/>
      <c r="E33" s="89"/>
      <c r="F33" s="89"/>
      <c r="G33" s="89"/>
      <c r="H33" s="89"/>
      <c r="I33" s="89"/>
      <c r="J33" s="54">
        <f>SUM(J30:J32)</f>
        <v>0.6</v>
      </c>
      <c r="K33" s="13"/>
    </row>
    <row r="34" spans="1:11" s="8" customFormat="1" ht="18" customHeight="1" x14ac:dyDescent="0.45">
      <c r="A34" s="16"/>
      <c r="B34" s="16"/>
      <c r="C34" s="16"/>
      <c r="D34" s="17"/>
      <c r="E34" s="17"/>
      <c r="F34" s="17"/>
      <c r="G34" s="17"/>
      <c r="H34" s="17"/>
      <c r="I34" s="17"/>
      <c r="J34" s="18"/>
      <c r="K34" s="19"/>
    </row>
    <row r="35" spans="1:11" s="2" customFormat="1" ht="23.25" customHeight="1" x14ac:dyDescent="0.45">
      <c r="A35" s="60" t="s">
        <v>19</v>
      </c>
      <c r="B35" s="42"/>
      <c r="C35" s="61"/>
      <c r="D35" s="78" t="s">
        <v>20</v>
      </c>
      <c r="E35" s="79"/>
      <c r="F35" s="80" t="s">
        <v>21</v>
      </c>
      <c r="G35" s="81"/>
      <c r="H35" s="58" t="s">
        <v>22</v>
      </c>
      <c r="I35" s="58" t="s">
        <v>23</v>
      </c>
      <c r="J35" s="59" t="s">
        <v>24</v>
      </c>
      <c r="K35" s="20"/>
    </row>
    <row r="36" spans="1:11" s="7" customFormat="1" ht="18" customHeight="1" x14ac:dyDescent="0.45">
      <c r="A36" s="73" t="s">
        <v>1</v>
      </c>
      <c r="B36" s="73"/>
      <c r="C36" s="73"/>
      <c r="D36" s="73"/>
      <c r="E36" s="73"/>
      <c r="F36" s="106">
        <v>0.2</v>
      </c>
      <c r="G36" s="107"/>
      <c r="H36" s="55">
        <v>4</v>
      </c>
      <c r="I36" s="56">
        <f>F36*H36</f>
        <v>0.8</v>
      </c>
      <c r="J36" s="57">
        <f>H36*D36</f>
        <v>0</v>
      </c>
      <c r="K36" s="15"/>
    </row>
    <row r="37" spans="1:11" s="7" customFormat="1" ht="18" customHeight="1" x14ac:dyDescent="0.45">
      <c r="A37" s="72"/>
      <c r="B37" s="72"/>
      <c r="C37" s="73"/>
      <c r="D37" s="73"/>
      <c r="E37" s="73"/>
      <c r="F37" s="73"/>
      <c r="G37" s="73"/>
      <c r="H37" s="36"/>
      <c r="I37" s="36"/>
      <c r="J37" s="29"/>
      <c r="K37" s="15"/>
    </row>
    <row r="38" spans="1:11" s="7" customFormat="1" ht="18" customHeight="1" x14ac:dyDescent="0.45">
      <c r="A38" s="72"/>
      <c r="B38" s="72"/>
      <c r="C38" s="73"/>
      <c r="D38" s="73"/>
      <c r="E38" s="73"/>
      <c r="F38" s="73"/>
      <c r="G38" s="73"/>
      <c r="H38" s="36"/>
      <c r="I38" s="52"/>
      <c r="J38" s="50"/>
      <c r="K38" s="15"/>
    </row>
    <row r="39" spans="1:11" ht="18" customHeight="1" x14ac:dyDescent="0.45">
      <c r="A39" s="84" t="s">
        <v>26</v>
      </c>
      <c r="B39" s="85"/>
      <c r="C39" s="77"/>
      <c r="D39" s="77"/>
      <c r="E39" s="77"/>
      <c r="F39" s="38"/>
      <c r="G39" s="39"/>
      <c r="H39" s="39"/>
      <c r="I39" s="51">
        <f>SUM(I36:I38)</f>
        <v>0.8</v>
      </c>
      <c r="J39" s="51">
        <f>SUM(J36:J38)</f>
        <v>0</v>
      </c>
      <c r="K39" s="13"/>
    </row>
    <row r="40" spans="1:11" ht="18" customHeight="1" x14ac:dyDescent="0.45">
      <c r="A40" s="9"/>
      <c r="B40" s="9"/>
      <c r="C40" s="9"/>
      <c r="D40" s="9"/>
      <c r="E40" s="9"/>
      <c r="F40" s="9"/>
      <c r="G40" s="10"/>
      <c r="H40" s="10"/>
      <c r="I40" s="10"/>
      <c r="J40" s="11"/>
      <c r="K40" s="13"/>
    </row>
    <row r="41" spans="1:11" ht="18" customHeight="1" x14ac:dyDescent="0.45">
      <c r="A41" s="82" t="s">
        <v>32</v>
      </c>
      <c r="B41" s="83"/>
      <c r="C41" s="83"/>
      <c r="D41" s="70">
        <f>(J27/B4)/6</f>
        <v>9.6332666666666658</v>
      </c>
      <c r="E41" s="71"/>
      <c r="F41" s="9"/>
      <c r="G41" s="10"/>
      <c r="H41" s="10"/>
      <c r="I41" s="10"/>
      <c r="J41" s="11"/>
      <c r="K41" s="13"/>
    </row>
    <row r="42" spans="1:11" ht="18" customHeight="1" x14ac:dyDescent="0.45">
      <c r="A42" s="82" t="s">
        <v>17</v>
      </c>
      <c r="B42" s="83"/>
      <c r="C42" s="83"/>
      <c r="D42" s="70">
        <f>J33</f>
        <v>0.6</v>
      </c>
      <c r="E42" s="71"/>
      <c r="F42" s="9"/>
      <c r="G42" s="10"/>
      <c r="H42" s="10"/>
      <c r="I42" s="10"/>
      <c r="J42" s="11"/>
      <c r="K42" s="13"/>
    </row>
    <row r="43" spans="1:11" ht="18" customHeight="1" x14ac:dyDescent="0.45">
      <c r="A43" s="82" t="s">
        <v>33</v>
      </c>
      <c r="B43" s="83"/>
      <c r="C43" s="83"/>
      <c r="D43" s="70">
        <f>J39+I39</f>
        <v>0.8</v>
      </c>
      <c r="E43" s="71"/>
      <c r="F43" s="9"/>
      <c r="G43" s="10"/>
      <c r="H43" s="10"/>
      <c r="I43" s="10"/>
      <c r="J43" s="11"/>
      <c r="K43" s="13"/>
    </row>
    <row r="44" spans="1:11" ht="18" customHeight="1" x14ac:dyDescent="0.45">
      <c r="A44" s="82" t="s">
        <v>34</v>
      </c>
      <c r="B44" s="83"/>
      <c r="C44" s="83"/>
      <c r="D44" s="90">
        <f>SUM(D41:E43)</f>
        <v>11.033266666666666</v>
      </c>
      <c r="E44" s="91"/>
      <c r="F44" s="9"/>
      <c r="G44" s="10"/>
      <c r="H44" s="10"/>
      <c r="I44" s="10"/>
      <c r="J44" s="11"/>
      <c r="K44" s="13"/>
    </row>
    <row r="45" spans="1:11" ht="18" customHeight="1" x14ac:dyDescent="0.45">
      <c r="A45" s="9"/>
      <c r="B45" s="9"/>
      <c r="C45" s="9"/>
      <c r="D45" s="9"/>
      <c r="E45" s="9"/>
      <c r="F45" s="9"/>
      <c r="G45" s="10"/>
      <c r="H45" s="10"/>
      <c r="I45" s="10"/>
      <c r="J45" s="11"/>
      <c r="K45" s="13"/>
    </row>
    <row r="46" spans="1:11" ht="18" customHeight="1" x14ac:dyDescent="0.45">
      <c r="A46" s="92" t="s">
        <v>25</v>
      </c>
      <c r="B46" s="77"/>
      <c r="C46" s="77"/>
      <c r="D46" s="77"/>
      <c r="E46" s="77"/>
      <c r="F46" s="77"/>
      <c r="G46" s="77"/>
      <c r="H46" s="77"/>
      <c r="I46" s="77"/>
      <c r="J46" s="32">
        <f>(D41*100)/30</f>
        <v>32.110888888888887</v>
      </c>
      <c r="K46" s="13"/>
    </row>
    <row r="47" spans="1:11" ht="18" customHeight="1" x14ac:dyDescent="0.45">
      <c r="A47" s="9"/>
      <c r="B47" s="9"/>
      <c r="C47" s="9"/>
      <c r="D47" s="35"/>
      <c r="E47" s="9"/>
      <c r="F47" s="9"/>
      <c r="G47" s="10"/>
      <c r="H47" s="10"/>
      <c r="I47" s="10"/>
      <c r="J47" s="11"/>
      <c r="K47" s="13"/>
    </row>
    <row r="48" spans="1:11" ht="25.5" customHeight="1" x14ac:dyDescent="0.45">
      <c r="A48" s="95" t="s">
        <v>28</v>
      </c>
      <c r="B48" s="95"/>
      <c r="C48" s="96"/>
      <c r="D48" s="93">
        <v>30</v>
      </c>
      <c r="E48" s="101"/>
      <c r="F48" s="34"/>
      <c r="G48" s="10"/>
      <c r="H48" s="10"/>
      <c r="I48" s="10"/>
      <c r="J48" s="11"/>
      <c r="K48" s="13"/>
    </row>
    <row r="49" spans="1:11" ht="25.5" customHeight="1" x14ac:dyDescent="0.45">
      <c r="A49" s="95" t="s">
        <v>29</v>
      </c>
      <c r="B49" s="95"/>
      <c r="C49" s="96"/>
      <c r="D49" s="102">
        <v>27</v>
      </c>
      <c r="E49" s="103"/>
      <c r="F49" s="9"/>
      <c r="G49" s="10"/>
      <c r="H49" s="10"/>
      <c r="I49" s="97">
        <f>D49-J46</f>
        <v>-5.110888888888887</v>
      </c>
      <c r="J49" s="98"/>
      <c r="K49" s="13"/>
    </row>
    <row r="50" spans="1:11" ht="25.5" customHeight="1" x14ac:dyDescent="0.45">
      <c r="A50" s="95" t="s">
        <v>30</v>
      </c>
      <c r="B50" s="95"/>
      <c r="C50" s="96"/>
      <c r="D50" s="102">
        <f>(D41*100)/D49</f>
        <v>35.678765432098764</v>
      </c>
      <c r="E50" s="103"/>
      <c r="F50" s="9"/>
      <c r="G50" s="10"/>
      <c r="H50" s="10"/>
      <c r="I50" s="99" t="s">
        <v>27</v>
      </c>
      <c r="J50" s="100"/>
      <c r="K50" s="13"/>
    </row>
    <row r="51" spans="1:11" ht="25.5" customHeight="1" x14ac:dyDescent="0.45">
      <c r="A51" s="95" t="s">
        <v>31</v>
      </c>
      <c r="B51" s="95"/>
      <c r="C51" s="96"/>
      <c r="D51" s="93">
        <f>100-D50</f>
        <v>64.321234567901229</v>
      </c>
      <c r="E51" s="94"/>
      <c r="F51" s="34"/>
      <c r="G51" s="10"/>
      <c r="H51" s="10"/>
      <c r="I51" s="10"/>
      <c r="J51" s="11"/>
      <c r="K51" s="13"/>
    </row>
    <row r="52" spans="1:11" ht="18" customHeight="1" x14ac:dyDescent="0.45">
      <c r="A52" s="9"/>
      <c r="B52" s="9"/>
      <c r="C52" s="9"/>
      <c r="D52" s="33"/>
      <c r="E52" s="33"/>
      <c r="F52" s="9"/>
      <c r="G52" s="10"/>
      <c r="H52" s="10"/>
      <c r="I52" s="10"/>
      <c r="J52" s="11"/>
      <c r="K52" s="13"/>
    </row>
    <row r="53" spans="1:11" ht="78" customHeight="1" x14ac:dyDescent="0.45">
      <c r="A53" s="38"/>
      <c r="B53" s="38"/>
      <c r="C53" s="38"/>
      <c r="D53" s="38"/>
      <c r="E53" s="38"/>
      <c r="F53" s="38"/>
      <c r="G53" s="39"/>
      <c r="H53" s="39"/>
      <c r="I53" s="39"/>
      <c r="J53" s="40"/>
      <c r="K53" s="41"/>
    </row>
    <row r="54" spans="1:11" ht="18" customHeight="1" x14ac:dyDescent="0.45">
      <c r="E54" s="2"/>
      <c r="F54" s="2"/>
      <c r="H54" s="1"/>
      <c r="I54" s="1"/>
    </row>
    <row r="55" spans="1:11" ht="18" customHeight="1" x14ac:dyDescent="0.45">
      <c r="E55" s="2"/>
      <c r="F55" s="2"/>
      <c r="H55" s="1"/>
      <c r="I55" s="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</sheetData>
  <mergeCells count="61">
    <mergeCell ref="A9:C9"/>
    <mergeCell ref="A1:K1"/>
    <mergeCell ref="A3:K3"/>
    <mergeCell ref="G6:I6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2:C22"/>
    <mergeCell ref="A23:C23"/>
    <mergeCell ref="A24:C24"/>
    <mergeCell ref="A25:C25"/>
    <mergeCell ref="A26:C26"/>
    <mergeCell ref="D35:E35"/>
    <mergeCell ref="F35:G35"/>
    <mergeCell ref="A27:I27"/>
    <mergeCell ref="A29:C29"/>
    <mergeCell ref="A30:C30"/>
    <mergeCell ref="A31:C31"/>
    <mergeCell ref="A32:C32"/>
    <mergeCell ref="A33:I33"/>
    <mergeCell ref="A41:C41"/>
    <mergeCell ref="D41:E41"/>
    <mergeCell ref="A36:C36"/>
    <mergeCell ref="D36:E36"/>
    <mergeCell ref="F36:G36"/>
    <mergeCell ref="A37:C37"/>
    <mergeCell ref="D37:E37"/>
    <mergeCell ref="F37:G37"/>
    <mergeCell ref="A38:C38"/>
    <mergeCell ref="D38:E38"/>
    <mergeCell ref="F38:G38"/>
    <mergeCell ref="A39:C39"/>
    <mergeCell ref="D39:E39"/>
    <mergeCell ref="A42:C42"/>
    <mergeCell ref="D42:E42"/>
    <mergeCell ref="A43:C43"/>
    <mergeCell ref="D43:E43"/>
    <mergeCell ref="A44:C44"/>
    <mergeCell ref="D44:E44"/>
    <mergeCell ref="A46:I46"/>
    <mergeCell ref="A48:C48"/>
    <mergeCell ref="D48:E48"/>
    <mergeCell ref="A49:C49"/>
    <mergeCell ref="D49:E49"/>
    <mergeCell ref="I49:J49"/>
    <mergeCell ref="A50:C50"/>
    <mergeCell ref="D50:E50"/>
    <mergeCell ref="I50:J50"/>
    <mergeCell ref="A51:C51"/>
    <mergeCell ref="D51:E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